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dwojtowicz\Desktop\"/>
    </mc:Choice>
  </mc:AlternateContent>
  <xr:revisionPtr revIDLastSave="0" documentId="13_ncr:1_{AAB04778-2FD8-4C43-B280-451966F2FD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dania zlecone" sheetId="1" r:id="rId1"/>
  </sheets>
  <calcPr calcId="191029"/>
</workbook>
</file>

<file path=xl/calcChain.xml><?xml version="1.0" encoding="utf-8"?>
<calcChain xmlns="http://schemas.openxmlformats.org/spreadsheetml/2006/main">
  <c r="F35" i="1" l="1"/>
  <c r="F33" i="1" s="1"/>
  <c r="E72" i="1"/>
  <c r="F19" i="1"/>
  <c r="F16" i="1" s="1"/>
  <c r="F15" i="1" s="1"/>
  <c r="G16" i="1"/>
  <c r="G15" i="1"/>
  <c r="E16" i="1"/>
  <c r="E15" i="1" s="1"/>
  <c r="E65" i="1"/>
  <c r="F67" i="1"/>
  <c r="F65" i="1"/>
  <c r="F29" i="1"/>
  <c r="F27" i="1" s="1"/>
  <c r="F22" i="1" s="1"/>
  <c r="E27" i="1"/>
  <c r="E33" i="1"/>
  <c r="E22" i="1" s="1"/>
  <c r="F63" i="1"/>
  <c r="F84" i="1"/>
  <c r="F81" i="1" s="1"/>
  <c r="F88" i="1"/>
  <c r="F86" i="1"/>
  <c r="F77" i="1"/>
  <c r="F72" i="1" s="1"/>
  <c r="F57" i="1"/>
  <c r="F55" i="1"/>
  <c r="F54" i="1" s="1"/>
  <c r="F51" i="1"/>
  <c r="F49" i="1"/>
  <c r="F48" i="1" s="1"/>
  <c r="F46" i="1"/>
  <c r="F44" i="1" s="1"/>
  <c r="F39" i="1" s="1"/>
  <c r="F42" i="1"/>
  <c r="F40" i="1"/>
  <c r="F23" i="1"/>
  <c r="F25" i="1"/>
  <c r="F12" i="1"/>
  <c r="F10" i="1"/>
  <c r="F9" i="1" s="1"/>
  <c r="E44" i="1"/>
  <c r="G72" i="1"/>
  <c r="G81" i="1"/>
  <c r="G71" i="1"/>
  <c r="G90" i="1" s="1"/>
  <c r="E81" i="1"/>
  <c r="G60" i="1"/>
  <c r="G54" i="1"/>
  <c r="F60" i="1"/>
  <c r="E86" i="1"/>
  <c r="E60" i="1"/>
  <c r="E55" i="1"/>
  <c r="E49" i="1"/>
  <c r="E48" i="1"/>
  <c r="E40" i="1"/>
  <c r="E39" i="1" s="1"/>
  <c r="E10" i="1"/>
  <c r="E9" i="1" s="1"/>
  <c r="E23" i="1"/>
  <c r="E71" i="1"/>
  <c r="F71" i="1" l="1"/>
  <c r="F90" i="1"/>
  <c r="E54" i="1"/>
  <c r="E90" i="1" s="1"/>
</calcChain>
</file>

<file path=xl/sharedStrings.xml><?xml version="1.0" encoding="utf-8"?>
<sst xmlns="http://schemas.openxmlformats.org/spreadsheetml/2006/main" count="103" uniqueCount="49">
  <si>
    <t>Rady Miejskiej w Czechowicach-Dziedzicach</t>
  </si>
  <si>
    <t>Dział</t>
  </si>
  <si>
    <t>Rozdział</t>
  </si>
  <si>
    <t>§</t>
  </si>
  <si>
    <t>Nazwa</t>
  </si>
  <si>
    <t>Planowane dochody</t>
  </si>
  <si>
    <t>Planowane wydatki</t>
  </si>
  <si>
    <t>Kwota dochodów do odprowadzenia do budżetu państwa</t>
  </si>
  <si>
    <t>Administracja publiczna</t>
  </si>
  <si>
    <t>Urzędy wojewódzkie</t>
  </si>
  <si>
    <t>0690</t>
  </si>
  <si>
    <t>Wpływy z różnych opłat</t>
  </si>
  <si>
    <t>Obrona narodowa</t>
  </si>
  <si>
    <t>Pozostałe wydatki obronne</t>
  </si>
  <si>
    <t>Ochrona zdrowia</t>
  </si>
  <si>
    <t>Pozostała działalność</t>
  </si>
  <si>
    <t>Pomoc społeczna</t>
  </si>
  <si>
    <t>Ośrodki pomocy społecznej</t>
  </si>
  <si>
    <t>Usługi opiekuńcze i specjalistyczne usługi opiekuńcze</t>
  </si>
  <si>
    <t>0830</t>
  </si>
  <si>
    <t>Wpływy z usług</t>
  </si>
  <si>
    <t>Rodzina</t>
  </si>
  <si>
    <t>Świadczenia rodzinne, świadczenia z funduszu alimentacyjnego oraz składki na ubezpieczenia emerytalne i rentowe z ubezpieczenia społecznego</t>
  </si>
  <si>
    <t>2010</t>
  </si>
  <si>
    <t>OGÓŁEM:</t>
  </si>
  <si>
    <t>Karta dużej rodziny</t>
  </si>
  <si>
    <t xml:space="preserve">do uchwały budżetowej nr </t>
  </si>
  <si>
    <t>Urzędy naczelnych organów władzy państwowej, kontroli i ochrony prawa oraz sądownictwa</t>
  </si>
  <si>
    <t>Urzędy naczelnych organów władzy państwowej, kontroli i ochrony prawa</t>
  </si>
  <si>
    <t>0940</t>
  </si>
  <si>
    <t>0980</t>
  </si>
  <si>
    <t>Wpływy z rozliczeń/zwrotów z lat ubiegłych</t>
  </si>
  <si>
    <t>Wpływy z tytułu zwrotów wypłaconych świadczeń z funduszu alimentacyjnego</t>
  </si>
  <si>
    <t>PLAN DOCHODÓW I WYDATKÓW ZADAŃ Z ZAKRESU ADMINISTRACJI RZĄDOWEJ ORAZ INNYCH ZADAŃ ZLECONYCH USTAWAMI NA 2024 ROK</t>
  </si>
  <si>
    <t>Kwalifikacja wojskowa</t>
  </si>
  <si>
    <t>wydatki bieżące</t>
  </si>
  <si>
    <t>świadczenia na rzecz osób fizycznych</t>
  </si>
  <si>
    <t>Wybory do rad gmin, rad powiatów i sejmików województw, wybory wójtów, burmistrzów i prezydentów miast oraz referenda gminne, powiatowe i wojewódzkie</t>
  </si>
  <si>
    <t xml:space="preserve">wydatki jednostek budżetowych/ wynagrodzenia i składki naliczane od wynagrodzeń </t>
  </si>
  <si>
    <t>wydatki jednostek budżetowych/ wydatki związane z realizacją zadań statutowych</t>
  </si>
  <si>
    <t>Składki na ubezpieczenie zdrowotne opłacane za osoby pobierające niektóre świadczenia rodzinne oraz za osoby pobierające zasiłki dla opiekunów</t>
  </si>
  <si>
    <t>Dotacja celowa otrzymana z budżetu państwa na realizację zadań bieżących z zakresu administracji rządowej oraz innych zadań zleconych gminie (związkom gmin, związkom powiatowo-gminnym) ustawami</t>
  </si>
  <si>
    <t>Wybory do Parlamentu Europejskiego</t>
  </si>
  <si>
    <t>010</t>
  </si>
  <si>
    <t>01095</t>
  </si>
  <si>
    <t>Rolnictwo i łowiectwo</t>
  </si>
  <si>
    <t>Załącznik nr 4</t>
  </si>
  <si>
    <t>z dnia 08.08.2024 r.</t>
  </si>
  <si>
    <t>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</si>
</sst>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7" x14ac:knownFonts="1">
    <font>
      <sz val="10"/>
      <name val="Arial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2"/>
      <color rgb="FF000000"/>
      <name val="Times New Roman"/>
      <family val="1"/>
      <charset val="238"/>
    </font>
    <font>
      <sz val="8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1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164" fontId="4" fillId="3" borderId="1" xfId="0" quotePrefix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quotePrefix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wrapText="1"/>
    </xf>
    <xf numFmtId="4" fontId="1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wrapText="1"/>
    </xf>
    <xf numFmtId="0" fontId="4" fillId="3" borderId="2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top" wrapText="1"/>
    </xf>
    <xf numFmtId="4" fontId="2" fillId="3" borderId="6" xfId="0" applyNumberFormat="1" applyFont="1" applyFill="1" applyBorder="1" applyAlignment="1">
      <alignment horizontal="center" vertical="center" wrapText="1"/>
    </xf>
    <xf numFmtId="4" fontId="2" fillId="3" borderId="7" xfId="0" applyNumberFormat="1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4" fontId="2" fillId="3" borderId="1" xfId="0" applyNumberFormat="1" applyFont="1" applyFill="1" applyBorder="1" applyAlignment="1">
      <alignment horizontal="right" vertical="center" wrapText="1"/>
    </xf>
    <xf numFmtId="4" fontId="4" fillId="3" borderId="4" xfId="0" applyNumberFormat="1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left" vertical="center" wrapText="1"/>
    </xf>
    <xf numFmtId="49" fontId="4" fillId="3" borderId="3" xfId="0" applyNumberFormat="1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 indent="1"/>
    </xf>
    <xf numFmtId="0" fontId="1" fillId="3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2" fillId="0" borderId="0" xfId="0" applyFont="1" applyAlignment="1">
      <alignment horizontal="left" vertical="center" wrapText="1" inden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6"/>
  <sheetViews>
    <sheetView tabSelected="1" view="pageLayout" topLeftCell="A7" zoomScale="120" zoomScaleNormal="100" zoomScaleSheetLayoutView="100" zoomScalePageLayoutView="120" workbookViewId="0">
      <selection activeCell="A6" sqref="A6:G6"/>
    </sheetView>
  </sheetViews>
  <sheetFormatPr defaultRowHeight="12.75" x14ac:dyDescent="0.2"/>
  <cols>
    <col min="1" max="1" width="3.85546875" style="1" customWidth="1"/>
    <col min="2" max="2" width="7.85546875" style="20" customWidth="1"/>
    <col min="3" max="3" width="5.28515625" style="20" customWidth="1"/>
    <col min="4" max="4" width="27.140625" style="21" customWidth="1"/>
    <col min="5" max="5" width="14.85546875" style="20" customWidth="1"/>
    <col min="6" max="6" width="15" style="20" customWidth="1"/>
    <col min="7" max="7" width="13" style="21" customWidth="1"/>
  </cols>
  <sheetData>
    <row r="1" spans="1:8" x14ac:dyDescent="0.2">
      <c r="A1" s="2"/>
      <c r="B1" s="44" t="s">
        <v>48</v>
      </c>
      <c r="E1" s="80" t="s">
        <v>46</v>
      </c>
      <c r="F1" s="81"/>
      <c r="G1" s="82"/>
    </row>
    <row r="2" spans="1:8" x14ac:dyDescent="0.2">
      <c r="A2" s="2"/>
      <c r="E2" s="83" t="s">
        <v>26</v>
      </c>
      <c r="F2" s="83"/>
      <c r="G2" s="83"/>
    </row>
    <row r="3" spans="1:8" x14ac:dyDescent="0.2">
      <c r="A3" s="2"/>
      <c r="E3" s="83" t="s">
        <v>0</v>
      </c>
      <c r="F3" s="83"/>
      <c r="G3" s="83"/>
    </row>
    <row r="4" spans="1:8" x14ac:dyDescent="0.2">
      <c r="A4" s="2"/>
      <c r="D4" s="22"/>
      <c r="E4" s="83" t="s">
        <v>47</v>
      </c>
      <c r="F4" s="83"/>
      <c r="G4" s="83"/>
    </row>
    <row r="5" spans="1:8" x14ac:dyDescent="0.2">
      <c r="A5" s="2"/>
      <c r="D5" s="24"/>
      <c r="E5" s="22"/>
      <c r="F5" s="23"/>
    </row>
    <row r="6" spans="1:8" ht="33.75" customHeight="1" x14ac:dyDescent="0.2">
      <c r="A6" s="63" t="s">
        <v>33</v>
      </c>
      <c r="B6" s="64"/>
      <c r="C6" s="64"/>
      <c r="D6" s="64"/>
      <c r="E6" s="64"/>
      <c r="F6" s="64"/>
      <c r="G6" s="64"/>
    </row>
    <row r="7" spans="1:8" x14ac:dyDescent="0.2">
      <c r="A7" s="2"/>
      <c r="E7" s="24"/>
    </row>
    <row r="8" spans="1:8" ht="56.25" x14ac:dyDescent="0.2">
      <c r="A8" s="5" t="s">
        <v>1</v>
      </c>
      <c r="B8" s="25" t="s">
        <v>2</v>
      </c>
      <c r="C8" s="25" t="s">
        <v>3</v>
      </c>
      <c r="D8" s="25" t="s">
        <v>4</v>
      </c>
      <c r="E8" s="6" t="s">
        <v>5</v>
      </c>
      <c r="F8" s="6" t="s">
        <v>6</v>
      </c>
      <c r="G8" s="6" t="s">
        <v>7</v>
      </c>
    </row>
    <row r="9" spans="1:8" x14ac:dyDescent="0.2">
      <c r="A9" s="53" t="s">
        <v>43</v>
      </c>
      <c r="B9" s="38"/>
      <c r="C9" s="27"/>
      <c r="D9" s="13" t="s">
        <v>45</v>
      </c>
      <c r="E9" s="55">
        <f>E10</f>
        <v>201584.98</v>
      </c>
      <c r="F9" s="55">
        <f>F10</f>
        <v>201584.98</v>
      </c>
      <c r="G9" s="28"/>
    </row>
    <row r="10" spans="1:8" x14ac:dyDescent="0.2">
      <c r="A10" s="54"/>
      <c r="B10" s="38" t="s">
        <v>44</v>
      </c>
      <c r="C10" s="26"/>
      <c r="D10" s="14" t="s">
        <v>15</v>
      </c>
      <c r="E10" s="56">
        <f>E11</f>
        <v>201584.98</v>
      </c>
      <c r="F10" s="56">
        <f>F12</f>
        <v>201584.98</v>
      </c>
      <c r="G10" s="29"/>
    </row>
    <row r="11" spans="1:8" ht="78.75" x14ac:dyDescent="0.2">
      <c r="A11" s="10"/>
      <c r="B11" s="30"/>
      <c r="C11" s="30">
        <v>2010</v>
      </c>
      <c r="D11" s="12" t="s">
        <v>41</v>
      </c>
      <c r="E11" s="57">
        <v>201584.98</v>
      </c>
      <c r="F11" s="57"/>
      <c r="G11" s="31"/>
      <c r="H11" s="4"/>
    </row>
    <row r="12" spans="1:8" x14ac:dyDescent="0.2">
      <c r="A12" s="68"/>
      <c r="B12" s="69"/>
      <c r="C12" s="70" t="s">
        <v>35</v>
      </c>
      <c r="D12" s="71"/>
      <c r="E12" s="58"/>
      <c r="F12" s="57">
        <f>F13+F14</f>
        <v>201584.98</v>
      </c>
      <c r="G12" s="31"/>
    </row>
    <row r="13" spans="1:8" ht="33.75" x14ac:dyDescent="0.2">
      <c r="A13" s="68"/>
      <c r="B13" s="69"/>
      <c r="C13" s="33"/>
      <c r="D13" s="33" t="s">
        <v>38</v>
      </c>
      <c r="E13" s="58"/>
      <c r="F13" s="57">
        <v>3222</v>
      </c>
      <c r="G13" s="31"/>
    </row>
    <row r="14" spans="1:8" ht="33.75" x14ac:dyDescent="0.2">
      <c r="A14" s="68"/>
      <c r="B14" s="69"/>
      <c r="C14" s="33"/>
      <c r="D14" s="33" t="s">
        <v>39</v>
      </c>
      <c r="E14" s="58"/>
      <c r="F14" s="57">
        <v>198362.98</v>
      </c>
      <c r="G14" s="31"/>
    </row>
    <row r="15" spans="1:8" x14ac:dyDescent="0.2">
      <c r="A15" s="7">
        <v>750</v>
      </c>
      <c r="B15" s="26"/>
      <c r="C15" s="27"/>
      <c r="D15" s="13" t="s">
        <v>8</v>
      </c>
      <c r="E15" s="55">
        <f>E16</f>
        <v>609577</v>
      </c>
      <c r="F15" s="55">
        <f>F16</f>
        <v>609577</v>
      </c>
      <c r="G15" s="28">
        <f>G16</f>
        <v>1675</v>
      </c>
    </row>
    <row r="16" spans="1:8" x14ac:dyDescent="0.2">
      <c r="A16" s="9"/>
      <c r="B16" s="26">
        <v>75011</v>
      </c>
      <c r="C16" s="26"/>
      <c r="D16" s="14" t="s">
        <v>9</v>
      </c>
      <c r="E16" s="56">
        <f>E17</f>
        <v>609577</v>
      </c>
      <c r="F16" s="56">
        <f>F19</f>
        <v>609577</v>
      </c>
      <c r="G16" s="29">
        <f>(G18)</f>
        <v>1675</v>
      </c>
    </row>
    <row r="17" spans="1:7" ht="78.75" x14ac:dyDescent="0.2">
      <c r="A17" s="10"/>
      <c r="B17" s="30"/>
      <c r="C17" s="30">
        <v>2010</v>
      </c>
      <c r="D17" s="12" t="s">
        <v>41</v>
      </c>
      <c r="E17" s="57">
        <v>609577</v>
      </c>
      <c r="F17" s="57"/>
      <c r="G17" s="31"/>
    </row>
    <row r="18" spans="1:7" ht="12.75" customHeight="1" x14ac:dyDescent="0.2">
      <c r="A18" s="10"/>
      <c r="B18" s="30"/>
      <c r="C18" s="32" t="s">
        <v>10</v>
      </c>
      <c r="D18" s="12" t="s">
        <v>11</v>
      </c>
      <c r="E18" s="57"/>
      <c r="F18" s="57"/>
      <c r="G18" s="31">
        <v>1675</v>
      </c>
    </row>
    <row r="19" spans="1:7" x14ac:dyDescent="0.2">
      <c r="A19" s="68"/>
      <c r="B19" s="69"/>
      <c r="C19" s="70" t="s">
        <v>35</v>
      </c>
      <c r="D19" s="71"/>
      <c r="E19" s="58"/>
      <c r="F19" s="57">
        <f>F20+F21</f>
        <v>609577</v>
      </c>
      <c r="G19" s="31"/>
    </row>
    <row r="20" spans="1:7" ht="33.75" x14ac:dyDescent="0.2">
      <c r="A20" s="68"/>
      <c r="B20" s="69"/>
      <c r="C20" s="33"/>
      <c r="D20" s="33" t="s">
        <v>38</v>
      </c>
      <c r="E20" s="58"/>
      <c r="F20" s="57">
        <v>567291.30000000005</v>
      </c>
      <c r="G20" s="31"/>
    </row>
    <row r="21" spans="1:7" ht="33.75" x14ac:dyDescent="0.2">
      <c r="A21" s="68"/>
      <c r="B21" s="69"/>
      <c r="C21" s="33"/>
      <c r="D21" s="33" t="s">
        <v>39</v>
      </c>
      <c r="E21" s="58"/>
      <c r="F21" s="57">
        <v>42285.7</v>
      </c>
      <c r="G21" s="31"/>
    </row>
    <row r="22" spans="1:7" ht="45" x14ac:dyDescent="0.2">
      <c r="A22" s="7">
        <v>751</v>
      </c>
      <c r="B22" s="26"/>
      <c r="C22" s="26"/>
      <c r="D22" s="13" t="s">
        <v>27</v>
      </c>
      <c r="E22" s="55">
        <f>SUM(E23,E27,E33)</f>
        <v>525778</v>
      </c>
      <c r="F22" s="55">
        <f>SUM(F23,F27,F33)</f>
        <v>525778</v>
      </c>
      <c r="G22" s="29"/>
    </row>
    <row r="23" spans="1:7" ht="33.75" x14ac:dyDescent="0.2">
      <c r="A23" s="7"/>
      <c r="B23" s="26">
        <v>75101</v>
      </c>
      <c r="C23" s="26"/>
      <c r="D23" s="14" t="s">
        <v>28</v>
      </c>
      <c r="E23" s="56">
        <f>E24</f>
        <v>7500</v>
      </c>
      <c r="F23" s="56">
        <f>F26</f>
        <v>7500</v>
      </c>
      <c r="G23" s="29"/>
    </row>
    <row r="24" spans="1:7" ht="78.75" x14ac:dyDescent="0.2">
      <c r="A24" s="15"/>
      <c r="B24" s="30"/>
      <c r="C24" s="30">
        <v>2010</v>
      </c>
      <c r="D24" s="12" t="s">
        <v>41</v>
      </c>
      <c r="E24" s="57">
        <v>7500</v>
      </c>
      <c r="F24" s="57"/>
      <c r="G24" s="31"/>
    </row>
    <row r="25" spans="1:7" x14ac:dyDescent="0.2">
      <c r="A25" s="72"/>
      <c r="B25" s="73"/>
      <c r="C25" s="70" t="s">
        <v>35</v>
      </c>
      <c r="D25" s="71"/>
      <c r="E25" s="57"/>
      <c r="F25" s="57">
        <f>F26</f>
        <v>7500</v>
      </c>
      <c r="G25" s="31"/>
    </row>
    <row r="26" spans="1:7" ht="33.75" x14ac:dyDescent="0.2">
      <c r="A26" s="72"/>
      <c r="B26" s="73"/>
      <c r="C26" s="33"/>
      <c r="D26" s="33" t="s">
        <v>38</v>
      </c>
      <c r="E26" s="57"/>
      <c r="F26" s="57">
        <v>7500</v>
      </c>
      <c r="G26" s="31"/>
    </row>
    <row r="27" spans="1:7" ht="56.25" x14ac:dyDescent="0.2">
      <c r="A27" s="16"/>
      <c r="B27" s="26">
        <v>75109</v>
      </c>
      <c r="C27" s="17"/>
      <c r="D27" s="17" t="s">
        <v>37</v>
      </c>
      <c r="E27" s="56">
        <f>SUM(E28:E29)</f>
        <v>324885</v>
      </c>
      <c r="F27" s="56">
        <f>SUM(F28:F29)</f>
        <v>324885</v>
      </c>
      <c r="G27" s="29"/>
    </row>
    <row r="28" spans="1:7" ht="78.75" x14ac:dyDescent="0.2">
      <c r="A28" s="18"/>
      <c r="B28" s="33"/>
      <c r="C28" s="33">
        <v>2010</v>
      </c>
      <c r="D28" s="12" t="s">
        <v>41</v>
      </c>
      <c r="E28" s="57">
        <v>324885</v>
      </c>
      <c r="F28" s="57"/>
      <c r="G28" s="31"/>
    </row>
    <row r="29" spans="1:7" x14ac:dyDescent="0.2">
      <c r="A29" s="18"/>
      <c r="B29" s="33"/>
      <c r="C29" s="70" t="s">
        <v>35</v>
      </c>
      <c r="D29" s="71"/>
      <c r="E29" s="57"/>
      <c r="F29" s="57">
        <f>SUM(F30:F32)</f>
        <v>324885</v>
      </c>
      <c r="G29" s="31"/>
    </row>
    <row r="30" spans="1:7" ht="22.5" x14ac:dyDescent="0.2">
      <c r="A30" s="18"/>
      <c r="B30" s="33"/>
      <c r="C30" s="52"/>
      <c r="D30" s="12" t="s">
        <v>36</v>
      </c>
      <c r="E30" s="57"/>
      <c r="F30" s="57">
        <v>181520</v>
      </c>
      <c r="G30" s="31"/>
    </row>
    <row r="31" spans="1:7" ht="33.75" x14ac:dyDescent="0.2">
      <c r="A31" s="18"/>
      <c r="B31" s="33"/>
      <c r="C31" s="33"/>
      <c r="D31" s="33" t="s">
        <v>38</v>
      </c>
      <c r="E31" s="57"/>
      <c r="F31" s="57">
        <v>85282.71</v>
      </c>
      <c r="G31" s="31"/>
    </row>
    <row r="32" spans="1:7" ht="33.75" x14ac:dyDescent="0.2">
      <c r="A32" s="18"/>
      <c r="B32" s="33"/>
      <c r="C32" s="33"/>
      <c r="D32" s="33" t="s">
        <v>39</v>
      </c>
      <c r="E32" s="57"/>
      <c r="F32" s="57">
        <v>58082.29</v>
      </c>
      <c r="G32" s="31"/>
    </row>
    <row r="33" spans="1:7" x14ac:dyDescent="0.2">
      <c r="A33" s="16"/>
      <c r="B33" s="26">
        <v>75113</v>
      </c>
      <c r="C33" s="17"/>
      <c r="D33" s="17" t="s">
        <v>42</v>
      </c>
      <c r="E33" s="56">
        <f>SUM(E34:E38)</f>
        <v>193393</v>
      </c>
      <c r="F33" s="56">
        <f>SUM(F35)</f>
        <v>193393</v>
      </c>
      <c r="G33" s="29"/>
    </row>
    <row r="34" spans="1:7" ht="78.75" x14ac:dyDescent="0.2">
      <c r="A34" s="18"/>
      <c r="B34" s="33"/>
      <c r="C34" s="33">
        <v>2010</v>
      </c>
      <c r="D34" s="12" t="s">
        <v>41</v>
      </c>
      <c r="E34" s="57">
        <v>193393</v>
      </c>
      <c r="F34" s="57"/>
      <c r="G34" s="31"/>
    </row>
    <row r="35" spans="1:7" x14ac:dyDescent="0.2">
      <c r="A35" s="18"/>
      <c r="B35" s="33"/>
      <c r="C35" s="70" t="s">
        <v>35</v>
      </c>
      <c r="D35" s="71"/>
      <c r="E35" s="57"/>
      <c r="F35" s="57">
        <f>SUM(F36:F38)</f>
        <v>193393</v>
      </c>
      <c r="G35" s="31"/>
    </row>
    <row r="36" spans="1:7" ht="22.5" x14ac:dyDescent="0.2">
      <c r="A36" s="18"/>
      <c r="B36" s="33"/>
      <c r="C36" s="52"/>
      <c r="D36" s="12" t="s">
        <v>36</v>
      </c>
      <c r="E36" s="57"/>
      <c r="F36" s="57">
        <v>119000</v>
      </c>
      <c r="G36" s="31"/>
    </row>
    <row r="37" spans="1:7" ht="33.75" x14ac:dyDescent="0.2">
      <c r="A37" s="18"/>
      <c r="B37" s="33"/>
      <c r="C37" s="33"/>
      <c r="D37" s="33" t="s">
        <v>38</v>
      </c>
      <c r="E37" s="57"/>
      <c r="F37" s="57">
        <v>69493.009999999995</v>
      </c>
      <c r="G37" s="31"/>
    </row>
    <row r="38" spans="1:7" ht="33.75" x14ac:dyDescent="0.2">
      <c r="A38" s="18"/>
      <c r="B38" s="33"/>
      <c r="C38" s="33"/>
      <c r="D38" s="33" t="s">
        <v>39</v>
      </c>
      <c r="E38" s="57"/>
      <c r="F38" s="57">
        <v>4899.99</v>
      </c>
      <c r="G38" s="31"/>
    </row>
    <row r="39" spans="1:7" x14ac:dyDescent="0.2">
      <c r="A39" s="7">
        <v>752</v>
      </c>
      <c r="B39" s="26"/>
      <c r="C39" s="27"/>
      <c r="D39" s="13" t="s">
        <v>12</v>
      </c>
      <c r="E39" s="55">
        <f>E40+E44</f>
        <v>4896</v>
      </c>
      <c r="F39" s="55">
        <f>F40+F44</f>
        <v>4896</v>
      </c>
      <c r="G39" s="28"/>
    </row>
    <row r="40" spans="1:7" x14ac:dyDescent="0.2">
      <c r="A40" s="8"/>
      <c r="B40" s="26">
        <v>75212</v>
      </c>
      <c r="C40" s="26"/>
      <c r="D40" s="14" t="s">
        <v>13</v>
      </c>
      <c r="E40" s="56">
        <f>E41</f>
        <v>300</v>
      </c>
      <c r="F40" s="56">
        <f>F42</f>
        <v>300</v>
      </c>
      <c r="G40" s="29"/>
    </row>
    <row r="41" spans="1:7" ht="78.75" x14ac:dyDescent="0.2">
      <c r="A41" s="11"/>
      <c r="B41" s="30"/>
      <c r="C41" s="30">
        <v>2010</v>
      </c>
      <c r="D41" s="12" t="s">
        <v>41</v>
      </c>
      <c r="E41" s="57">
        <v>300</v>
      </c>
      <c r="F41" s="57"/>
      <c r="G41" s="31"/>
    </row>
    <row r="42" spans="1:7" x14ac:dyDescent="0.2">
      <c r="A42" s="72"/>
      <c r="B42" s="73"/>
      <c r="C42" s="70" t="s">
        <v>35</v>
      </c>
      <c r="D42" s="71"/>
      <c r="E42" s="57"/>
      <c r="F42" s="57">
        <f>F43</f>
        <v>300</v>
      </c>
      <c r="G42" s="31"/>
    </row>
    <row r="43" spans="1:7" ht="33.75" x14ac:dyDescent="0.2">
      <c r="A43" s="72"/>
      <c r="B43" s="73"/>
      <c r="C43" s="46"/>
      <c r="D43" s="33" t="s">
        <v>39</v>
      </c>
      <c r="E43" s="57"/>
      <c r="F43" s="57">
        <v>300</v>
      </c>
      <c r="G43" s="31"/>
    </row>
    <row r="44" spans="1:7" x14ac:dyDescent="0.2">
      <c r="A44" s="8"/>
      <c r="B44" s="26">
        <v>75224</v>
      </c>
      <c r="C44" s="26"/>
      <c r="D44" s="14" t="s">
        <v>34</v>
      </c>
      <c r="E44" s="56">
        <f>E45</f>
        <v>4596</v>
      </c>
      <c r="F44" s="56">
        <f>F46</f>
        <v>4596</v>
      </c>
      <c r="G44" s="29"/>
    </row>
    <row r="45" spans="1:7" ht="78.75" x14ac:dyDescent="0.2">
      <c r="A45" s="11"/>
      <c r="B45" s="30"/>
      <c r="C45" s="30">
        <v>2010</v>
      </c>
      <c r="D45" s="12" t="s">
        <v>41</v>
      </c>
      <c r="E45" s="57">
        <v>4596</v>
      </c>
      <c r="F45" s="57"/>
      <c r="G45" s="31"/>
    </row>
    <row r="46" spans="1:7" x14ac:dyDescent="0.2">
      <c r="A46" s="72"/>
      <c r="B46" s="73"/>
      <c r="C46" s="70" t="s">
        <v>35</v>
      </c>
      <c r="D46" s="71"/>
      <c r="E46" s="57"/>
      <c r="F46" s="57">
        <f>F47</f>
        <v>4596</v>
      </c>
      <c r="G46" s="31"/>
    </row>
    <row r="47" spans="1:7" ht="33.75" x14ac:dyDescent="0.2">
      <c r="A47" s="72"/>
      <c r="B47" s="73"/>
      <c r="C47" s="33"/>
      <c r="D47" s="33" t="s">
        <v>38</v>
      </c>
      <c r="E47" s="57"/>
      <c r="F47" s="57">
        <v>4596</v>
      </c>
      <c r="G47" s="31"/>
    </row>
    <row r="48" spans="1:7" x14ac:dyDescent="0.2">
      <c r="A48" s="7">
        <v>851</v>
      </c>
      <c r="B48" s="26"/>
      <c r="C48" s="27"/>
      <c r="D48" s="13" t="s">
        <v>14</v>
      </c>
      <c r="E48" s="55">
        <f>E49</f>
        <v>7044.77</v>
      </c>
      <c r="F48" s="55">
        <f>F49</f>
        <v>7044.7699999999995</v>
      </c>
      <c r="G48" s="28"/>
    </row>
    <row r="49" spans="1:7" x14ac:dyDescent="0.2">
      <c r="A49" s="8"/>
      <c r="B49" s="26">
        <v>85195</v>
      </c>
      <c r="C49" s="26"/>
      <c r="D49" s="14" t="s">
        <v>15</v>
      </c>
      <c r="E49" s="56">
        <f>E50</f>
        <v>7044.77</v>
      </c>
      <c r="F49" s="56">
        <f>F51</f>
        <v>7044.7699999999995</v>
      </c>
      <c r="G49" s="29"/>
    </row>
    <row r="50" spans="1:7" ht="78.75" x14ac:dyDescent="0.2">
      <c r="A50" s="11"/>
      <c r="B50" s="30"/>
      <c r="C50" s="30">
        <v>2010</v>
      </c>
      <c r="D50" s="12" t="s">
        <v>41</v>
      </c>
      <c r="E50" s="57">
        <v>7044.77</v>
      </c>
      <c r="F50" s="57"/>
      <c r="G50" s="31"/>
    </row>
    <row r="51" spans="1:7" x14ac:dyDescent="0.2">
      <c r="A51" s="72"/>
      <c r="B51" s="73"/>
      <c r="C51" s="70" t="s">
        <v>35</v>
      </c>
      <c r="D51" s="71"/>
      <c r="E51" s="57"/>
      <c r="F51" s="57">
        <f>F52+F53</f>
        <v>7044.7699999999995</v>
      </c>
      <c r="G51" s="31"/>
    </row>
    <row r="52" spans="1:7" ht="33.75" x14ac:dyDescent="0.2">
      <c r="A52" s="72"/>
      <c r="B52" s="73"/>
      <c r="C52" s="33"/>
      <c r="D52" s="33" t="s">
        <v>38</v>
      </c>
      <c r="E52" s="57"/>
      <c r="F52" s="57">
        <v>6928.57</v>
      </c>
      <c r="G52" s="31"/>
    </row>
    <row r="53" spans="1:7" ht="33.75" x14ac:dyDescent="0.2">
      <c r="A53" s="72"/>
      <c r="B53" s="73"/>
      <c r="C53" s="33"/>
      <c r="D53" s="33" t="s">
        <v>39</v>
      </c>
      <c r="E53" s="57"/>
      <c r="F53" s="57">
        <v>116.2</v>
      </c>
      <c r="G53" s="31"/>
    </row>
    <row r="54" spans="1:7" x14ac:dyDescent="0.2">
      <c r="A54" s="7">
        <v>852</v>
      </c>
      <c r="B54" s="26"/>
      <c r="C54" s="27"/>
      <c r="D54" s="13" t="s">
        <v>16</v>
      </c>
      <c r="E54" s="55">
        <f>E55+E60+E65</f>
        <v>457969.26</v>
      </c>
      <c r="F54" s="55">
        <f>F55+F60+F65</f>
        <v>457969.26</v>
      </c>
      <c r="G54" s="28">
        <f>G55+G60+G65</f>
        <v>6000</v>
      </c>
    </row>
    <row r="55" spans="1:7" x14ac:dyDescent="0.2">
      <c r="A55" s="8"/>
      <c r="B55" s="26">
        <v>85219</v>
      </c>
      <c r="C55" s="26"/>
      <c r="D55" s="14" t="s">
        <v>17</v>
      </c>
      <c r="E55" s="56">
        <f>E56</f>
        <v>35168.559999999998</v>
      </c>
      <c r="F55" s="56">
        <f>F57</f>
        <v>35168.559999999998</v>
      </c>
      <c r="G55" s="29"/>
    </row>
    <row r="56" spans="1:7" ht="78.75" x14ac:dyDescent="0.2">
      <c r="A56" s="11"/>
      <c r="B56" s="30"/>
      <c r="C56" s="30">
        <v>2010</v>
      </c>
      <c r="D56" s="12" t="s">
        <v>41</v>
      </c>
      <c r="E56" s="57">
        <v>35168.559999999998</v>
      </c>
      <c r="F56" s="57"/>
      <c r="G56" s="31"/>
    </row>
    <row r="57" spans="1:7" x14ac:dyDescent="0.2">
      <c r="A57" s="72"/>
      <c r="B57" s="73"/>
      <c r="C57" s="70" t="s">
        <v>35</v>
      </c>
      <c r="D57" s="71"/>
      <c r="E57" s="57"/>
      <c r="F57" s="57">
        <f>F58+F59</f>
        <v>35168.559999999998</v>
      </c>
      <c r="G57" s="31"/>
    </row>
    <row r="58" spans="1:7" ht="22.5" x14ac:dyDescent="0.2">
      <c r="A58" s="72"/>
      <c r="B58" s="73"/>
      <c r="C58" s="33"/>
      <c r="D58" s="33" t="s">
        <v>36</v>
      </c>
      <c r="E58" s="57"/>
      <c r="F58" s="57">
        <v>34648.6</v>
      </c>
      <c r="G58" s="31"/>
    </row>
    <row r="59" spans="1:7" ht="33.75" x14ac:dyDescent="0.2">
      <c r="A59" s="18"/>
      <c r="B59" s="34"/>
      <c r="C59" s="33"/>
      <c r="D59" s="33" t="s">
        <v>39</v>
      </c>
      <c r="E59" s="57"/>
      <c r="F59" s="57">
        <v>519.96</v>
      </c>
      <c r="G59" s="31"/>
    </row>
    <row r="60" spans="1:7" ht="22.5" x14ac:dyDescent="0.2">
      <c r="A60" s="8"/>
      <c r="B60" s="26">
        <v>85228</v>
      </c>
      <c r="C60" s="26"/>
      <c r="D60" s="14" t="s">
        <v>18</v>
      </c>
      <c r="E60" s="56">
        <f>E61</f>
        <v>73502</v>
      </c>
      <c r="F60" s="56">
        <f>F64</f>
        <v>73502</v>
      </c>
      <c r="G60" s="29">
        <f>G62</f>
        <v>6000</v>
      </c>
    </row>
    <row r="61" spans="1:7" ht="78.75" x14ac:dyDescent="0.2">
      <c r="A61" s="11"/>
      <c r="B61" s="30"/>
      <c r="C61" s="30">
        <v>2010</v>
      </c>
      <c r="D61" s="12" t="s">
        <v>41</v>
      </c>
      <c r="E61" s="57">
        <v>73502</v>
      </c>
      <c r="F61" s="57"/>
      <c r="G61" s="31"/>
    </row>
    <row r="62" spans="1:7" x14ac:dyDescent="0.2">
      <c r="A62" s="11"/>
      <c r="B62" s="30"/>
      <c r="C62" s="35" t="s">
        <v>19</v>
      </c>
      <c r="D62" s="12" t="s">
        <v>20</v>
      </c>
      <c r="E62" s="57"/>
      <c r="F62" s="57"/>
      <c r="G62" s="31">
        <v>6000</v>
      </c>
    </row>
    <row r="63" spans="1:7" x14ac:dyDescent="0.2">
      <c r="A63" s="18"/>
      <c r="B63" s="34"/>
      <c r="C63" s="74" t="s">
        <v>35</v>
      </c>
      <c r="D63" s="75"/>
      <c r="E63" s="57"/>
      <c r="F63" s="57">
        <f>F64</f>
        <v>73502</v>
      </c>
      <c r="G63" s="31"/>
    </row>
    <row r="64" spans="1:7" ht="33.75" x14ac:dyDescent="0.2">
      <c r="A64" s="72"/>
      <c r="B64" s="73"/>
      <c r="C64" s="33"/>
      <c r="D64" s="33" t="s">
        <v>39</v>
      </c>
      <c r="E64" s="57"/>
      <c r="F64" s="57">
        <v>73502</v>
      </c>
      <c r="G64" s="31"/>
    </row>
    <row r="65" spans="1:7" x14ac:dyDescent="0.2">
      <c r="A65" s="8"/>
      <c r="B65" s="26">
        <v>85295</v>
      </c>
      <c r="C65" s="26"/>
      <c r="D65" s="14" t="s">
        <v>15</v>
      </c>
      <c r="E65" s="56">
        <f>E66</f>
        <v>349298.7</v>
      </c>
      <c r="F65" s="56">
        <f>SUM(F67)</f>
        <v>349298.7</v>
      </c>
      <c r="G65" s="29"/>
    </row>
    <row r="66" spans="1:7" ht="78.75" x14ac:dyDescent="0.2">
      <c r="A66" s="11"/>
      <c r="B66" s="30"/>
      <c r="C66" s="30">
        <v>2010</v>
      </c>
      <c r="D66" s="12" t="s">
        <v>41</v>
      </c>
      <c r="E66" s="57">
        <v>349298.7</v>
      </c>
      <c r="F66" s="57"/>
      <c r="G66" s="31"/>
    </row>
    <row r="67" spans="1:7" x14ac:dyDescent="0.2">
      <c r="A67" s="18"/>
      <c r="B67" s="34"/>
      <c r="C67" s="70" t="s">
        <v>35</v>
      </c>
      <c r="D67" s="71"/>
      <c r="E67" s="57"/>
      <c r="F67" s="57">
        <f>SUM(F68:F70)</f>
        <v>349298.7</v>
      </c>
      <c r="G67" s="31"/>
    </row>
    <row r="68" spans="1:7" ht="22.5" x14ac:dyDescent="0.2">
      <c r="A68" s="18"/>
      <c r="B68" s="34"/>
      <c r="C68" s="52"/>
      <c r="D68" s="12" t="s">
        <v>36</v>
      </c>
      <c r="E68" s="57"/>
      <c r="F68" s="57">
        <v>336457.55</v>
      </c>
      <c r="G68" s="31"/>
    </row>
    <row r="69" spans="1:7" ht="33.75" x14ac:dyDescent="0.2">
      <c r="A69" s="18"/>
      <c r="B69" s="34"/>
      <c r="C69" s="52"/>
      <c r="D69" s="12" t="s">
        <v>38</v>
      </c>
      <c r="E69" s="57"/>
      <c r="F69" s="57">
        <v>6229.15</v>
      </c>
      <c r="G69" s="31"/>
    </row>
    <row r="70" spans="1:7" ht="33.75" x14ac:dyDescent="0.2">
      <c r="A70" s="72"/>
      <c r="B70" s="73"/>
      <c r="C70" s="33"/>
      <c r="D70" s="33" t="s">
        <v>39</v>
      </c>
      <c r="E70" s="57"/>
      <c r="F70" s="57">
        <v>6612</v>
      </c>
      <c r="G70" s="31"/>
    </row>
    <row r="71" spans="1:7" x14ac:dyDescent="0.2">
      <c r="A71" s="7">
        <v>855</v>
      </c>
      <c r="B71" s="26"/>
      <c r="C71" s="27"/>
      <c r="D71" s="13" t="s">
        <v>21</v>
      </c>
      <c r="E71" s="55">
        <f>SUM(E72+E81+E86)</f>
        <v>15011413</v>
      </c>
      <c r="F71" s="55">
        <f>F72+F81+F86</f>
        <v>15011413</v>
      </c>
      <c r="G71" s="28">
        <f>G73+G74+G81+G86</f>
        <v>370250</v>
      </c>
    </row>
    <row r="72" spans="1:7" ht="56.25" x14ac:dyDescent="0.2">
      <c r="A72" s="8"/>
      <c r="B72" s="26">
        <v>85502</v>
      </c>
      <c r="C72" s="27"/>
      <c r="D72" s="14" t="s">
        <v>22</v>
      </c>
      <c r="E72" s="56">
        <f>SUM(E73:E76)</f>
        <v>14780939</v>
      </c>
      <c r="F72" s="56">
        <f>F77</f>
        <v>14780939</v>
      </c>
      <c r="G72" s="29">
        <f>(G73+G74)</f>
        <v>370000</v>
      </c>
    </row>
    <row r="73" spans="1:7" ht="22.5" x14ac:dyDescent="0.2">
      <c r="A73" s="11"/>
      <c r="B73" s="30"/>
      <c r="C73" s="36" t="s">
        <v>29</v>
      </c>
      <c r="D73" s="12" t="s">
        <v>31</v>
      </c>
      <c r="E73" s="57"/>
      <c r="F73" s="57"/>
      <c r="G73" s="31">
        <v>30000</v>
      </c>
    </row>
    <row r="74" spans="1:7" ht="33.75" x14ac:dyDescent="0.2">
      <c r="A74" s="11"/>
      <c r="B74" s="30"/>
      <c r="C74" s="36" t="s">
        <v>30</v>
      </c>
      <c r="D74" s="12" t="s">
        <v>32</v>
      </c>
      <c r="E74" s="57"/>
      <c r="F74" s="57"/>
      <c r="G74" s="31">
        <v>340000</v>
      </c>
    </row>
    <row r="75" spans="1:7" ht="78.75" x14ac:dyDescent="0.2">
      <c r="A75" s="11"/>
      <c r="B75" s="30"/>
      <c r="C75" s="30">
        <v>2010</v>
      </c>
      <c r="D75" s="12" t="s">
        <v>41</v>
      </c>
      <c r="E75" s="57">
        <v>14768439</v>
      </c>
      <c r="F75" s="59"/>
      <c r="G75" s="37"/>
    </row>
    <row r="76" spans="1:7" x14ac:dyDescent="0.2">
      <c r="A76" s="18"/>
      <c r="B76" s="34"/>
      <c r="C76" s="62">
        <v>2060</v>
      </c>
      <c r="D76" s="61"/>
      <c r="E76" s="57">
        <v>12500</v>
      </c>
      <c r="F76" s="59"/>
      <c r="G76" s="37"/>
    </row>
    <row r="77" spans="1:7" x14ac:dyDescent="0.2">
      <c r="A77" s="78"/>
      <c r="B77" s="79"/>
      <c r="C77" s="70" t="s">
        <v>35</v>
      </c>
      <c r="D77" s="71"/>
      <c r="E77" s="57"/>
      <c r="F77" s="57">
        <f>F78+F79+F80</f>
        <v>14780939</v>
      </c>
      <c r="G77" s="37"/>
    </row>
    <row r="78" spans="1:7" ht="22.5" x14ac:dyDescent="0.2">
      <c r="A78" s="78"/>
      <c r="B78" s="79"/>
      <c r="C78" s="33"/>
      <c r="D78" s="33" t="s">
        <v>36</v>
      </c>
      <c r="E78" s="59"/>
      <c r="F78" s="57">
        <v>14335886</v>
      </c>
      <c r="G78" s="37"/>
    </row>
    <row r="79" spans="1:7" ht="33.75" x14ac:dyDescent="0.2">
      <c r="A79" s="78"/>
      <c r="B79" s="79"/>
      <c r="C79" s="33"/>
      <c r="D79" s="33" t="s">
        <v>38</v>
      </c>
      <c r="E79" s="59"/>
      <c r="F79" s="57">
        <v>386523.15</v>
      </c>
      <c r="G79" s="37"/>
    </row>
    <row r="80" spans="1:7" ht="33.75" x14ac:dyDescent="0.2">
      <c r="A80" s="78"/>
      <c r="B80" s="79"/>
      <c r="C80" s="33"/>
      <c r="D80" s="33" t="s">
        <v>39</v>
      </c>
      <c r="E80" s="59"/>
      <c r="F80" s="57">
        <v>58529.85</v>
      </c>
      <c r="G80" s="37"/>
    </row>
    <row r="81" spans="1:7" x14ac:dyDescent="0.2">
      <c r="A81" s="7"/>
      <c r="B81" s="26">
        <v>85503</v>
      </c>
      <c r="C81" s="26"/>
      <c r="D81" s="14" t="s">
        <v>25</v>
      </c>
      <c r="E81" s="56">
        <f>(E82+E83)</f>
        <v>1940</v>
      </c>
      <c r="F81" s="56">
        <f>F84</f>
        <v>1940</v>
      </c>
      <c r="G81" s="29">
        <f>(G82+G83)</f>
        <v>250</v>
      </c>
    </row>
    <row r="82" spans="1:7" x14ac:dyDescent="0.2">
      <c r="A82" s="15"/>
      <c r="B82" s="30"/>
      <c r="C82" s="35" t="s">
        <v>10</v>
      </c>
      <c r="D82" s="12" t="s">
        <v>11</v>
      </c>
      <c r="E82" s="59"/>
      <c r="F82" s="57"/>
      <c r="G82" s="31">
        <v>250</v>
      </c>
    </row>
    <row r="83" spans="1:7" ht="78.75" x14ac:dyDescent="0.2">
      <c r="A83" s="15"/>
      <c r="B83" s="30"/>
      <c r="C83" s="35" t="s">
        <v>23</v>
      </c>
      <c r="D83" s="12" t="s">
        <v>41</v>
      </c>
      <c r="E83" s="57">
        <v>1940</v>
      </c>
      <c r="F83" s="57"/>
      <c r="G83" s="31"/>
    </row>
    <row r="84" spans="1:7" x14ac:dyDescent="0.2">
      <c r="A84" s="78"/>
      <c r="B84" s="79"/>
      <c r="C84" s="74" t="s">
        <v>35</v>
      </c>
      <c r="D84" s="75"/>
      <c r="E84" s="57"/>
      <c r="F84" s="57">
        <f>F85</f>
        <v>1940</v>
      </c>
      <c r="G84" s="31"/>
    </row>
    <row r="85" spans="1:7" ht="33.75" x14ac:dyDescent="0.2">
      <c r="A85" s="78"/>
      <c r="B85" s="79"/>
      <c r="C85" s="33"/>
      <c r="D85" s="33" t="s">
        <v>38</v>
      </c>
      <c r="E85" s="57"/>
      <c r="F85" s="57">
        <v>1940</v>
      </c>
      <c r="G85" s="31"/>
    </row>
    <row r="86" spans="1:7" ht="56.25" x14ac:dyDescent="0.2">
      <c r="A86" s="8"/>
      <c r="B86" s="26">
        <v>85513</v>
      </c>
      <c r="C86" s="38"/>
      <c r="D86" s="14" t="s">
        <v>40</v>
      </c>
      <c r="E86" s="56">
        <f>E87</f>
        <v>228534</v>
      </c>
      <c r="F86" s="56">
        <f>F88</f>
        <v>228534</v>
      </c>
      <c r="G86" s="29"/>
    </row>
    <row r="87" spans="1:7" ht="78.75" x14ac:dyDescent="0.2">
      <c r="A87" s="11"/>
      <c r="B87" s="30"/>
      <c r="C87" s="35" t="s">
        <v>23</v>
      </c>
      <c r="D87" s="12" t="s">
        <v>41</v>
      </c>
      <c r="E87" s="57">
        <v>228534</v>
      </c>
      <c r="F87" s="57"/>
      <c r="G87" s="31"/>
    </row>
    <row r="88" spans="1:7" x14ac:dyDescent="0.2">
      <c r="A88" s="72"/>
      <c r="B88" s="73"/>
      <c r="C88" s="74" t="s">
        <v>35</v>
      </c>
      <c r="D88" s="75"/>
      <c r="E88" s="60"/>
      <c r="F88" s="60">
        <f>F89</f>
        <v>228534</v>
      </c>
      <c r="G88" s="39"/>
    </row>
    <row r="89" spans="1:7" ht="34.5" thickBot="1" x14ac:dyDescent="0.25">
      <c r="A89" s="76"/>
      <c r="B89" s="77"/>
      <c r="C89" s="47"/>
      <c r="D89" s="47" t="s">
        <v>39</v>
      </c>
      <c r="E89" s="60"/>
      <c r="F89" s="60">
        <v>228534</v>
      </c>
      <c r="G89" s="39"/>
    </row>
    <row r="90" spans="1:7" ht="13.5" thickBot="1" x14ac:dyDescent="0.25">
      <c r="A90" s="65" t="s">
        <v>24</v>
      </c>
      <c r="B90" s="66"/>
      <c r="C90" s="67"/>
      <c r="D90" s="48"/>
      <c r="E90" s="49">
        <f>E9+E15+E22+E39+E48+E54+E71</f>
        <v>16818263.010000002</v>
      </c>
      <c r="F90" s="51">
        <f>F9+F15+F22+F39+F48+F54+F71</f>
        <v>16818263.010000002</v>
      </c>
      <c r="G90" s="50">
        <f>SUM(G9,G39,G48,G54,G71)</f>
        <v>376250</v>
      </c>
    </row>
    <row r="91" spans="1:7" x14ac:dyDescent="0.2">
      <c r="A91" s="3"/>
      <c r="B91" s="24"/>
      <c r="C91" s="24"/>
      <c r="D91" s="40"/>
      <c r="E91" s="41"/>
      <c r="F91" s="41"/>
      <c r="G91" s="42"/>
    </row>
    <row r="92" spans="1:7" x14ac:dyDescent="0.2">
      <c r="A92" s="2"/>
      <c r="E92" s="43"/>
    </row>
    <row r="93" spans="1:7" x14ac:dyDescent="0.2">
      <c r="A93" s="2"/>
      <c r="F93" s="44"/>
    </row>
    <row r="94" spans="1:7" x14ac:dyDescent="0.2">
      <c r="A94" s="2"/>
      <c r="E94" s="41"/>
    </row>
    <row r="95" spans="1:7" x14ac:dyDescent="0.2">
      <c r="A95" s="2"/>
      <c r="D95" s="45"/>
      <c r="E95" s="41"/>
      <c r="F95" s="19"/>
    </row>
    <row r="96" spans="1:7" x14ac:dyDescent="0.2">
      <c r="A96" s="2"/>
      <c r="E96" s="41"/>
      <c r="F96" s="44"/>
    </row>
  </sheetData>
  <mergeCells count="46">
    <mergeCell ref="A77:B77"/>
    <mergeCell ref="C77:D77"/>
    <mergeCell ref="A78:B78"/>
    <mergeCell ref="A79:B79"/>
    <mergeCell ref="A19:B19"/>
    <mergeCell ref="C19:D19"/>
    <mergeCell ref="A20:B20"/>
    <mergeCell ref="A21:B21"/>
    <mergeCell ref="C25:D25"/>
    <mergeCell ref="A58:B58"/>
    <mergeCell ref="A64:B64"/>
    <mergeCell ref="A70:B70"/>
    <mergeCell ref="A89:B89"/>
    <mergeCell ref="A80:B80"/>
    <mergeCell ref="A84:B84"/>
    <mergeCell ref="A85:B85"/>
    <mergeCell ref="C84:D84"/>
    <mergeCell ref="A88:B88"/>
    <mergeCell ref="C88:D88"/>
    <mergeCell ref="C35:D35"/>
    <mergeCell ref="C67:D67"/>
    <mergeCell ref="C63:D63"/>
    <mergeCell ref="A53:B53"/>
    <mergeCell ref="A57:B57"/>
    <mergeCell ref="C57:D57"/>
    <mergeCell ref="A46:B46"/>
    <mergeCell ref="C46:D46"/>
    <mergeCell ref="A47:B47"/>
    <mergeCell ref="A51:B51"/>
    <mergeCell ref="C51:D51"/>
    <mergeCell ref="E2:G2"/>
    <mergeCell ref="E3:G3"/>
    <mergeCell ref="E4:G4"/>
    <mergeCell ref="A6:G6"/>
    <mergeCell ref="A90:C90"/>
    <mergeCell ref="A12:B12"/>
    <mergeCell ref="C12:D12"/>
    <mergeCell ref="A13:B13"/>
    <mergeCell ref="A14:B14"/>
    <mergeCell ref="A25:B25"/>
    <mergeCell ref="A26:B26"/>
    <mergeCell ref="A42:B42"/>
    <mergeCell ref="A43:B43"/>
    <mergeCell ref="C42:D42"/>
    <mergeCell ref="C29:D29"/>
    <mergeCell ref="A52:B52"/>
  </mergeCells>
  <pageMargins left="0.75" right="0.75" top="1" bottom="1" header="0.5" footer="0.5"/>
  <pageSetup paperSize="9" scale="93" fitToWidth="0" fitToHeight="0" orientation="portrait" r:id="rId1"/>
  <headerFooter alignWithMargins="0"/>
  <rowBreaks count="3" manualBreakCount="3">
    <brk id="24" max="16383" man="1"/>
    <brk id="43" max="16383" man="1"/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zadania zlecone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dwojtowicz</dc:creator>
  <cp:lastModifiedBy>dwojtowicz</cp:lastModifiedBy>
  <cp:lastPrinted>2024-05-16T09:06:11Z</cp:lastPrinted>
  <dcterms:created xsi:type="dcterms:W3CDTF">2018-11-14T12:58:18Z</dcterms:created>
  <dcterms:modified xsi:type="dcterms:W3CDTF">2024-08-07T07:02:00Z</dcterms:modified>
</cp:coreProperties>
</file>